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AGOS\Activités\2022\Chai\Printemps\"/>
    </mc:Choice>
  </mc:AlternateContent>
  <xr:revisionPtr revIDLastSave="0" documentId="13_ncr:1_{D26A0C9D-D4FC-484F-9E90-034E011D7D7E}" xr6:coauthVersionLast="36" xr6:coauthVersionMax="47" xr10:uidLastSave="{00000000-0000-0000-0000-000000000000}"/>
  <bookViews>
    <workbookView xWindow="0" yWindow="0" windowWidth="46350" windowHeight="17310" xr2:uid="{7122932A-B366-4DE5-826E-B6596479DF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32" i="1"/>
  <c r="H19" i="1"/>
  <c r="H25" i="1"/>
  <c r="H14" i="1"/>
  <c r="F17" i="1" l="1"/>
  <c r="H17" i="1" s="1"/>
  <c r="E17" i="1"/>
  <c r="F16" i="1"/>
  <c r="H16" i="1" s="1"/>
  <c r="E16" i="1"/>
  <c r="H44" i="1"/>
  <c r="H43" i="1"/>
  <c r="H42" i="1"/>
  <c r="H41" i="1"/>
  <c r="H40" i="1"/>
  <c r="H39" i="1"/>
  <c r="H38" i="1"/>
  <c r="H37" i="1"/>
  <c r="H36" i="1"/>
  <c r="H35" i="1"/>
  <c r="H31" i="1"/>
  <c r="H30" i="1"/>
  <c r="H29" i="1"/>
  <c r="H28" i="1"/>
  <c r="H27" i="1"/>
  <c r="H26" i="1"/>
  <c r="H24" i="1"/>
  <c r="H23" i="1"/>
  <c r="H22" i="1"/>
  <c r="H18" i="1"/>
  <c r="H15" i="1"/>
  <c r="H13" i="1"/>
  <c r="H12" i="1"/>
  <c r="H11" i="1"/>
  <c r="H46" i="1" l="1"/>
  <c r="H47" i="1" s="1"/>
</calcChain>
</file>

<file path=xl/sharedStrings.xml><?xml version="1.0" encoding="utf-8"?>
<sst xmlns="http://schemas.openxmlformats.org/spreadsheetml/2006/main" count="84" uniqueCount="70">
  <si>
    <t>Vins</t>
  </si>
  <si>
    <t>Rouge</t>
  </si>
  <si>
    <t>Cl</t>
  </si>
  <si>
    <t>Blanc</t>
  </si>
  <si>
    <t>Rosé</t>
  </si>
  <si>
    <t>Bière</t>
  </si>
  <si>
    <t>Nature</t>
  </si>
  <si>
    <t>Poivre</t>
  </si>
  <si>
    <t>Sanglier</t>
  </si>
  <si>
    <t>Bleu d’Auvergne</t>
  </si>
  <si>
    <t>Fumé</t>
  </si>
  <si>
    <t>Canard</t>
  </si>
  <si>
    <t>Noisettes</t>
  </si>
  <si>
    <t>Comté</t>
  </si>
  <si>
    <t>Figues</t>
  </si>
  <si>
    <t>Herbes</t>
  </si>
  <si>
    <t>Prix public TTC</t>
  </si>
  <si>
    <t>Prix AGOS TTC</t>
  </si>
  <si>
    <t>Total TTC</t>
  </si>
  <si>
    <t>Sous total "Vins"</t>
  </si>
  <si>
    <t>Sous total "Saucisson"</t>
  </si>
  <si>
    <t>Parfums</t>
  </si>
  <si>
    <t>Poids (gr)</t>
  </si>
  <si>
    <t xml:space="preserve">Offre spéciale : 10 saucissons pour 22,50 € </t>
  </si>
  <si>
    <t>Economies réalisées sur le prix public</t>
  </si>
  <si>
    <t>Commandes groupées</t>
  </si>
  <si>
    <t>Identité du demandeur :</t>
  </si>
  <si>
    <t>Prénom :</t>
  </si>
  <si>
    <t>Nom :</t>
  </si>
  <si>
    <t xml:space="preserve">Email : </t>
  </si>
  <si>
    <t xml:space="preserve">Portable : </t>
  </si>
  <si>
    <t>"Vins et saucissons" avec Le Chai d'Anthon</t>
  </si>
  <si>
    <t>Description du produit</t>
  </si>
  <si>
    <t>Paiement par carte bancaire ou chèque à l'ordre d'AGOS INRIA</t>
  </si>
  <si>
    <t>Vente en partenariat avec Le Chai d'Anthon, Vitré (https://www.chai-danthon.fr/)</t>
  </si>
  <si>
    <t xml:space="preserve">L'abus d'alcool est dangereux pour la santé, consommez avec modération </t>
  </si>
  <si>
    <t>Commandes à transmettre à loic.lesage@inria.fr avant le 25/05</t>
  </si>
  <si>
    <t>Livraison mi juin 2022</t>
  </si>
  <si>
    <t>AOP LUBERON “SOLSTICE” DOMAINE LA GARELLE 2017 x6</t>
  </si>
  <si>
    <t>Malbec Anne de Joyeuse – Dinosaure Variraptor – Malbec – IGP Pays d’OC x6</t>
  </si>
  <si>
    <t>AOP ROUGE BORDEAUX LA CABANE DE SAGUET 2018 x6</t>
  </si>
  <si>
    <t>Clamens Juliette 2020 Gros manseng demi/sec</t>
  </si>
  <si>
    <t>“Transparence de Saint Bernard” Vin blans d’ Appellation Bordeaux</t>
  </si>
  <si>
    <t xml:space="preserve">AOC Languedoc pic St Loup </t>
  </si>
  <si>
    <t>IGP CÔTES DU LOT ROSÉ “TU BOIS COÂ” DOMAINE LA BÉRANGERAIE</t>
  </si>
  <si>
    <t>Allemande Krombacher x24 1 carton acheté = 1 carton offert</t>
  </si>
  <si>
    <t>Sous total "Bretagne"</t>
  </si>
  <si>
    <t>Liqueur de fraise de Plougastel</t>
  </si>
  <si>
    <t>Liqueur de caramal</t>
  </si>
  <si>
    <t>FISSELIER</t>
  </si>
  <si>
    <t>Rhum arrangé Les Pirateries  20 cl x3 (Banane, Orange, Gingembre)</t>
  </si>
  <si>
    <t>Brastis, le Pastis Breton</t>
  </si>
  <si>
    <t>Crousty Breizh, chips de sarrasin - PIMENT</t>
  </si>
  <si>
    <t>Crousty Breizh, chips de sarrasin -  CURRY</t>
  </si>
  <si>
    <t>Crousty Breizh, chips de sarrasin -  NATURE</t>
  </si>
  <si>
    <t>CROUSTY BREIZH</t>
  </si>
  <si>
    <t>Le P'tit Dudi NATURE</t>
  </si>
  <si>
    <t>Le P'tit Dudi OIGNONS</t>
  </si>
  <si>
    <t>Le P'tit Dudi SESAME</t>
  </si>
  <si>
    <t>Liqueurs et apéritifs</t>
  </si>
  <si>
    <t>Gâteaux apéritifs</t>
  </si>
  <si>
    <t>TI DUDI BREIZH (île de Groix)</t>
  </si>
  <si>
    <t>100g</t>
  </si>
  <si>
    <t>80g</t>
  </si>
  <si>
    <t>Qté</t>
  </si>
  <si>
    <t>VINS ET BIERES</t>
  </si>
  <si>
    <t xml:space="preserve">SPECIAL BRETAGNE - LIQUEURS, APERITIFS </t>
  </si>
  <si>
    <t>SAUCISSONS SECS</t>
  </si>
  <si>
    <t>Total de la commande (vins, apéritifs, saucissons)</t>
  </si>
  <si>
    <t>Saucissons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</si>
</sst>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trike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1" xfId="0" applyBorder="1"/>
    <xf numFmtId="44" fontId="4" fillId="0" borderId="1" xfId="1" applyFont="1" applyBorder="1"/>
    <xf numFmtId="0" fontId="3" fillId="0" borderId="1" xfId="0" applyFont="1" applyBorder="1" applyAlignment="1">
      <alignment horizontal="center" vertical="center"/>
    </xf>
    <xf numFmtId="44" fontId="0" fillId="0" borderId="6" xfId="0" applyNumberFormat="1" applyBorder="1"/>
    <xf numFmtId="44" fontId="0" fillId="0" borderId="9" xfId="0" applyNumberFormat="1" applyBorder="1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3" xfId="0" applyFont="1" applyBorder="1"/>
    <xf numFmtId="0" fontId="0" fillId="0" borderId="0" xfId="0" applyFill="1"/>
    <xf numFmtId="0" fontId="8" fillId="0" borderId="12" xfId="0" applyFont="1" applyFill="1" applyBorder="1" applyAlignment="1"/>
    <xf numFmtId="0" fontId="8" fillId="0" borderId="18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16" xfId="0" applyBorder="1" applyAlignment="1"/>
    <xf numFmtId="44" fontId="10" fillId="0" borderId="1" xfId="1" applyFont="1" applyBorder="1"/>
    <xf numFmtId="44" fontId="11" fillId="0" borderId="20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44" fontId="2" fillId="3" borderId="4" xfId="0" applyNumberFormat="1" applyFont="1" applyFill="1" applyBorder="1" applyAlignment="1">
      <alignment horizontal="center" vertical="center" wrapText="1"/>
    </xf>
    <xf numFmtId="0" fontId="13" fillId="0" borderId="1" xfId="2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10" xfId="0" applyBorder="1"/>
    <xf numFmtId="44" fontId="10" fillId="0" borderId="10" xfId="1" applyFont="1" applyBorder="1"/>
    <xf numFmtId="44" fontId="4" fillId="0" borderId="10" xfId="1" applyFont="1" applyBorder="1"/>
    <xf numFmtId="0" fontId="0" fillId="4" borderId="10" xfId="0" applyFill="1" applyBorder="1"/>
    <xf numFmtId="44" fontId="0" fillId="0" borderId="20" xfId="0" applyNumberFormat="1" applyBorder="1"/>
    <xf numFmtId="0" fontId="13" fillId="0" borderId="3" xfId="2" applyBorder="1" applyAlignment="1">
      <alignment horizontal="left" vertical="center" wrapText="1"/>
    </xf>
    <xf numFmtId="0" fontId="0" fillId="0" borderId="3" xfId="0" applyBorder="1"/>
    <xf numFmtId="44" fontId="10" fillId="0" borderId="3" xfId="1" applyFont="1" applyBorder="1"/>
    <xf numFmtId="44" fontId="4" fillId="0" borderId="3" xfId="1" applyFont="1" applyBorder="1"/>
    <xf numFmtId="0" fontId="0" fillId="4" borderId="3" xfId="0" applyFill="1" applyBorder="1"/>
    <xf numFmtId="44" fontId="0" fillId="0" borderId="4" xfId="0" applyNumberFormat="1" applyBorder="1"/>
    <xf numFmtId="0" fontId="13" fillId="0" borderId="18" xfId="2" applyBorder="1" applyAlignment="1">
      <alignment wrapText="1"/>
    </xf>
    <xf numFmtId="0" fontId="0" fillId="0" borderId="7" xfId="0" applyBorder="1"/>
    <xf numFmtId="44" fontId="10" fillId="0" borderId="7" xfId="1" applyFont="1" applyBorder="1"/>
    <xf numFmtId="44" fontId="4" fillId="0" borderId="7" xfId="1" applyFont="1" applyBorder="1"/>
    <xf numFmtId="0" fontId="0" fillId="4" borderId="7" xfId="0" applyFill="1" applyBorder="1"/>
    <xf numFmtId="0" fontId="13" fillId="0" borderId="7" xfId="2" applyBorder="1" applyAlignment="1">
      <alignment horizontal="left" vertical="center" wrapText="1"/>
    </xf>
    <xf numFmtId="44" fontId="0" fillId="0" borderId="28" xfId="0" applyNumberFormat="1" applyBorder="1"/>
    <xf numFmtId="0" fontId="0" fillId="0" borderId="27" xfId="0" applyBorder="1" applyAlignment="1">
      <alignment vertical="center"/>
    </xf>
    <xf numFmtId="0" fontId="0" fillId="0" borderId="27" xfId="0" applyBorder="1"/>
    <xf numFmtId="44" fontId="10" fillId="0" borderId="27" xfId="1" applyFont="1" applyBorder="1"/>
    <xf numFmtId="44" fontId="4" fillId="0" borderId="27" xfId="1" applyFont="1" applyBorder="1"/>
    <xf numFmtId="0" fontId="0" fillId="4" borderId="27" xfId="0" applyFill="1" applyBorder="1"/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13" fillId="0" borderId="30" xfId="2" applyBorder="1" applyAlignment="1">
      <alignment horizontal="left" vertical="center" wrapText="1"/>
    </xf>
    <xf numFmtId="44" fontId="10" fillId="0" borderId="30" xfId="1" applyFont="1" applyBorder="1"/>
    <xf numFmtId="44" fontId="4" fillId="0" borderId="30" xfId="1" applyFont="1" applyBorder="1"/>
    <xf numFmtId="0" fontId="0" fillId="4" borderId="30" xfId="0" applyFill="1" applyBorder="1"/>
    <xf numFmtId="44" fontId="0" fillId="0" borderId="31" xfId="0" applyNumberFormat="1" applyBorder="1"/>
    <xf numFmtId="0" fontId="0" fillId="0" borderId="10" xfId="0" applyBorder="1" applyAlignment="1">
      <alignment horizontal="left" vertical="center" wrapText="1"/>
    </xf>
    <xf numFmtId="0" fontId="13" fillId="0" borderId="12" xfId="2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14" fillId="6" borderId="32" xfId="0" applyFont="1" applyFill="1" applyBorder="1" applyAlignment="1">
      <alignment horizontal="left"/>
    </xf>
    <xf numFmtId="0" fontId="14" fillId="6" borderId="33" xfId="0" applyFont="1" applyFill="1" applyBorder="1" applyAlignment="1">
      <alignment horizontal="left"/>
    </xf>
    <xf numFmtId="0" fontId="14" fillId="6" borderId="34" xfId="0" applyFont="1" applyFill="1" applyBorder="1" applyAlignment="1">
      <alignment horizontal="left"/>
    </xf>
    <xf numFmtId="0" fontId="15" fillId="0" borderId="26" xfId="0" applyFont="1" applyBorder="1" applyAlignment="1">
      <alignment horizontal="right"/>
    </xf>
    <xf numFmtId="0" fontId="15" fillId="0" borderId="27" xfId="0" applyFont="1" applyBorder="1" applyAlignment="1">
      <alignment horizontal="right"/>
    </xf>
    <xf numFmtId="0" fontId="14" fillId="5" borderId="32" xfId="0" applyFont="1" applyFill="1" applyBorder="1" applyAlignment="1">
      <alignment horizontal="left" wrapText="1"/>
    </xf>
    <xf numFmtId="0" fontId="14" fillId="5" borderId="33" xfId="0" applyFont="1" applyFill="1" applyBorder="1" applyAlignment="1">
      <alignment horizontal="left" wrapText="1"/>
    </xf>
    <xf numFmtId="0" fontId="14" fillId="5" borderId="34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4" fillId="2" borderId="18" xfId="0" applyFont="1" applyFill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55831</xdr:colOff>
      <xdr:row>0</xdr:row>
      <xdr:rowOff>57150</xdr:rowOff>
    </xdr:from>
    <xdr:to>
      <xdr:col>1</xdr:col>
      <xdr:colOff>704850</xdr:colOff>
      <xdr:row>2</xdr:row>
      <xdr:rowOff>97982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2BBC48A-947A-4728-82C0-DFB6E563D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1" y="57150"/>
          <a:ext cx="1193849" cy="585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selier.com/produits/fraise-de-plougastel/21" TargetMode="External"/><Relationship Id="rId13" Type="http://schemas.openxmlformats.org/officeDocument/2006/relationships/hyperlink" Target="https://www.croustybreizh35.fr/croustybreizh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hai-danthon.fr/produit/aop-rouge-bordeaux-la-cabane-de-saguet-2018-75-cl/" TargetMode="External"/><Relationship Id="rId7" Type="http://schemas.openxmlformats.org/officeDocument/2006/relationships/hyperlink" Target="https://cavistes.neodif.eu/29926-6014-krombacher-pils-pack-633cl-nc.html" TargetMode="External"/><Relationship Id="rId12" Type="http://schemas.openxmlformats.org/officeDocument/2006/relationships/hyperlink" Target="https://www.croustybreizh35.fr/croustybreizh/" TargetMode="External"/><Relationship Id="rId17" Type="http://schemas.openxmlformats.org/officeDocument/2006/relationships/hyperlink" Target="https://www.tidudibreizh.fr/" TargetMode="External"/><Relationship Id="rId2" Type="http://schemas.openxmlformats.org/officeDocument/2006/relationships/hyperlink" Target="https://www.annedejoyeuse.fr/vin/ampelosaurus-malbec/" TargetMode="External"/><Relationship Id="rId16" Type="http://schemas.openxmlformats.org/officeDocument/2006/relationships/hyperlink" Target="https://www.tidudibreizh.fr/" TargetMode="External"/><Relationship Id="rId1" Type="http://schemas.openxmlformats.org/officeDocument/2006/relationships/hyperlink" Target="https://www.chai-danthon.fr/produit/aop-luberon-solstice-domaine-la-garelle-75cl/" TargetMode="External"/><Relationship Id="rId6" Type="http://schemas.openxmlformats.org/officeDocument/2006/relationships/hyperlink" Target="https://www.chai-danthon.fr/produit/vdp-du-lot-dom-de-la-berangeraie-coa-rose/" TargetMode="External"/><Relationship Id="rId11" Type="http://schemas.openxmlformats.org/officeDocument/2006/relationships/hyperlink" Target="https://www.jouffe.fr/fr/alcools-spiritueux/pastis-breton-brastis/" TargetMode="External"/><Relationship Id="rId5" Type="http://schemas.openxmlformats.org/officeDocument/2006/relationships/hyperlink" Target="https://vignoblesgaucher.fr/vins/vin-bordeaux-blanc-appellation-bordeaux/" TargetMode="External"/><Relationship Id="rId15" Type="http://schemas.openxmlformats.org/officeDocument/2006/relationships/hyperlink" Target="https://www.tidudibreizh.fr/" TargetMode="External"/><Relationship Id="rId10" Type="http://schemas.openxmlformats.org/officeDocument/2006/relationships/hyperlink" Target="https://www.fisselier.com/produits/les-pirateries-30/3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vins-de-fronton.fr/clamens/49-vin-blanc-chateau-clamens-juliette-2019.html" TargetMode="External"/><Relationship Id="rId9" Type="http://schemas.openxmlformats.org/officeDocument/2006/relationships/hyperlink" Target="https://www.fisselier.com/produits/fleur-de-caramel/7" TargetMode="External"/><Relationship Id="rId14" Type="http://schemas.openxmlformats.org/officeDocument/2006/relationships/hyperlink" Target="https://www.croustybreizh35.fr/croustybreiz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0443-7B03-47EE-9F0C-245BA317657A}">
  <dimension ref="A1:H52"/>
  <sheetViews>
    <sheetView tabSelected="1" topLeftCell="A37" zoomScale="250" zoomScaleNormal="250" workbookViewId="0">
      <selection activeCell="I43" sqref="I43"/>
    </sheetView>
  </sheetViews>
  <sheetFormatPr baseColWidth="10" defaultRowHeight="15" x14ac:dyDescent="0.25"/>
  <cols>
    <col min="1" max="1" width="8.140625" style="3" customWidth="1"/>
    <col min="2" max="2" width="11.5703125" style="3" customWidth="1"/>
    <col min="3" max="3" width="24.5703125" style="2" customWidth="1"/>
    <col min="4" max="4" width="5.5703125" style="3" customWidth="1"/>
    <col min="5" max="5" width="10.28515625" style="3" customWidth="1"/>
    <col min="6" max="6" width="9.42578125" style="3" customWidth="1"/>
    <col min="7" max="7" width="6.7109375" style="3" customWidth="1"/>
    <col min="8" max="8" width="11.42578125" style="3"/>
  </cols>
  <sheetData>
    <row r="1" spans="1:8" ht="21" x14ac:dyDescent="0.35">
      <c r="A1" s="16"/>
      <c r="B1" s="17"/>
      <c r="C1" s="103" t="s">
        <v>25</v>
      </c>
      <c r="D1" s="103"/>
      <c r="E1" s="103"/>
      <c r="F1" s="103"/>
      <c r="G1" s="103"/>
      <c r="H1" s="103"/>
    </row>
    <row r="2" spans="1:8" ht="21.75" thickBot="1" x14ac:dyDescent="0.4">
      <c r="A2" s="16"/>
      <c r="B2" s="18"/>
      <c r="C2" s="104" t="s">
        <v>31</v>
      </c>
      <c r="D2" s="104"/>
      <c r="E2" s="104"/>
      <c r="F2" s="104"/>
      <c r="G2" s="104"/>
      <c r="H2" s="104"/>
    </row>
    <row r="3" spans="1:8" s="3" customFormat="1" ht="17.25" customHeight="1" x14ac:dyDescent="0.35">
      <c r="A3" s="19"/>
      <c r="B3" s="19"/>
      <c r="C3" s="105" t="s">
        <v>36</v>
      </c>
      <c r="D3" s="105"/>
      <c r="E3" s="105"/>
      <c r="F3" s="105"/>
      <c r="G3" s="105"/>
      <c r="H3" s="105"/>
    </row>
    <row r="4" spans="1:8" ht="15.75" thickBot="1" x14ac:dyDescent="0.3"/>
    <row r="5" spans="1:8" s="3" customFormat="1" x14ac:dyDescent="0.25">
      <c r="A5" s="15" t="s">
        <v>26</v>
      </c>
      <c r="B5" s="10"/>
      <c r="C5" s="11"/>
      <c r="D5" s="10"/>
      <c r="E5" s="10"/>
      <c r="F5" s="10"/>
      <c r="G5" s="10"/>
      <c r="H5" s="12"/>
    </row>
    <row r="6" spans="1:8" s="3" customFormat="1" x14ac:dyDescent="0.25">
      <c r="A6" s="13" t="s">
        <v>28</v>
      </c>
      <c r="B6" s="106"/>
      <c r="C6" s="106"/>
      <c r="D6" s="106" t="s">
        <v>27</v>
      </c>
      <c r="E6" s="106"/>
      <c r="F6" s="24"/>
      <c r="G6" s="24"/>
      <c r="H6" s="25"/>
    </row>
    <row r="7" spans="1:8" ht="15.75" thickBot="1" x14ac:dyDescent="0.3">
      <c r="A7" s="14" t="s">
        <v>29</v>
      </c>
      <c r="B7" s="97"/>
      <c r="C7" s="97"/>
      <c r="D7" s="97" t="s">
        <v>30</v>
      </c>
      <c r="E7" s="97"/>
      <c r="F7" s="22"/>
      <c r="G7" s="22"/>
      <c r="H7" s="23"/>
    </row>
    <row r="9" spans="1:8" s="3" customFormat="1" ht="16.5" thickBot="1" x14ac:dyDescent="0.3">
      <c r="A9" s="98" t="s">
        <v>65</v>
      </c>
      <c r="B9" s="98"/>
      <c r="C9" s="98"/>
      <c r="D9" s="98"/>
      <c r="E9" s="98"/>
      <c r="F9" s="98"/>
      <c r="G9" s="98"/>
      <c r="H9" s="98"/>
    </row>
    <row r="10" spans="1:8" s="1" customFormat="1" ht="31.5" customHeight="1" thickBot="1" x14ac:dyDescent="0.3">
      <c r="A10" s="92" t="s">
        <v>32</v>
      </c>
      <c r="B10" s="93"/>
      <c r="C10" s="93"/>
      <c r="D10" s="31" t="s">
        <v>2</v>
      </c>
      <c r="E10" s="31" t="s">
        <v>16</v>
      </c>
      <c r="F10" s="31" t="s">
        <v>17</v>
      </c>
      <c r="G10" s="31" t="s">
        <v>64</v>
      </c>
      <c r="H10" s="32" t="s">
        <v>18</v>
      </c>
    </row>
    <row r="11" spans="1:8" ht="45" x14ac:dyDescent="0.25">
      <c r="A11" s="99" t="s">
        <v>0</v>
      </c>
      <c r="B11" s="94" t="s">
        <v>1</v>
      </c>
      <c r="C11" s="38" t="s">
        <v>38</v>
      </c>
      <c r="D11" s="39">
        <v>75</v>
      </c>
      <c r="E11" s="40">
        <v>59.7</v>
      </c>
      <c r="F11" s="41">
        <v>49.74</v>
      </c>
      <c r="G11" s="42"/>
      <c r="H11" s="43">
        <f t="shared" ref="H11:H14" si="0">F11*G11</f>
        <v>0</v>
      </c>
    </row>
    <row r="12" spans="1:8" ht="61.5" customHeight="1" x14ac:dyDescent="0.25">
      <c r="A12" s="100"/>
      <c r="B12" s="95"/>
      <c r="C12" s="30" t="s">
        <v>39</v>
      </c>
      <c r="D12" s="4">
        <v>75</v>
      </c>
      <c r="E12" s="26">
        <v>47.7</v>
      </c>
      <c r="F12" s="5">
        <v>39.72</v>
      </c>
      <c r="G12" s="21"/>
      <c r="H12" s="7">
        <f t="shared" si="0"/>
        <v>0</v>
      </c>
    </row>
    <row r="13" spans="1:8" s="3" customFormat="1" ht="49.5" customHeight="1" thickBot="1" x14ac:dyDescent="0.3">
      <c r="A13" s="100"/>
      <c r="B13" s="96"/>
      <c r="C13" s="44" t="s">
        <v>40</v>
      </c>
      <c r="D13" s="45">
        <v>75</v>
      </c>
      <c r="E13" s="46">
        <v>35.700000000000003</v>
      </c>
      <c r="F13" s="47">
        <v>29.7</v>
      </c>
      <c r="G13" s="48"/>
      <c r="H13" s="8">
        <f t="shared" si="0"/>
        <v>0</v>
      </c>
    </row>
    <row r="14" spans="1:8" s="3" customFormat="1" ht="31.5" customHeight="1" x14ac:dyDescent="0.25">
      <c r="A14" s="100"/>
      <c r="B14" s="94" t="s">
        <v>3</v>
      </c>
      <c r="C14" s="64" t="s">
        <v>41</v>
      </c>
      <c r="D14" s="39">
        <v>75</v>
      </c>
      <c r="E14" s="40">
        <v>53.7</v>
      </c>
      <c r="F14" s="41">
        <v>44.7</v>
      </c>
      <c r="G14" s="42"/>
      <c r="H14" s="43">
        <f>G14*F14</f>
        <v>0</v>
      </c>
    </row>
    <row r="15" spans="1:8" ht="45.75" thickBot="1" x14ac:dyDescent="0.3">
      <c r="A15" s="100"/>
      <c r="B15" s="96"/>
      <c r="C15" s="49" t="s">
        <v>42</v>
      </c>
      <c r="D15" s="45">
        <v>75</v>
      </c>
      <c r="E15" s="46">
        <v>63</v>
      </c>
      <c r="F15" s="47">
        <v>52.5</v>
      </c>
      <c r="G15" s="48"/>
      <c r="H15" s="8">
        <f t="shared" ref="H15:H18" si="1">F15*G15</f>
        <v>0</v>
      </c>
    </row>
    <row r="16" spans="1:8" ht="30" x14ac:dyDescent="0.25">
      <c r="A16" s="95"/>
      <c r="B16" s="101" t="s">
        <v>4</v>
      </c>
      <c r="C16" s="63" t="s">
        <v>43</v>
      </c>
      <c r="D16" s="33">
        <v>75</v>
      </c>
      <c r="E16" s="34">
        <f>8.95*6</f>
        <v>53.699999999999996</v>
      </c>
      <c r="F16" s="35">
        <f>7.45*6</f>
        <v>44.7</v>
      </c>
      <c r="G16" s="36"/>
      <c r="H16" s="37">
        <f t="shared" si="1"/>
        <v>0</v>
      </c>
    </row>
    <row r="17" spans="1:8" ht="45.75" thickBot="1" x14ac:dyDescent="0.3">
      <c r="A17" s="96"/>
      <c r="B17" s="102"/>
      <c r="C17" s="49" t="s">
        <v>44</v>
      </c>
      <c r="D17" s="45">
        <v>75</v>
      </c>
      <c r="E17" s="46">
        <f>5.7*6</f>
        <v>34.200000000000003</v>
      </c>
      <c r="F17" s="47">
        <f>4.75*6</f>
        <v>28.5</v>
      </c>
      <c r="G17" s="48"/>
      <c r="H17" s="8">
        <f t="shared" si="1"/>
        <v>0</v>
      </c>
    </row>
    <row r="18" spans="1:8" ht="45.75" thickBot="1" x14ac:dyDescent="0.3">
      <c r="A18" s="56" t="s">
        <v>5</v>
      </c>
      <c r="B18" s="57"/>
      <c r="C18" s="58" t="s">
        <v>45</v>
      </c>
      <c r="D18" s="57">
        <v>33</v>
      </c>
      <c r="E18" s="59">
        <v>43.2</v>
      </c>
      <c r="F18" s="60">
        <v>28.8</v>
      </c>
      <c r="G18" s="61"/>
      <c r="H18" s="62">
        <f t="shared" si="1"/>
        <v>0</v>
      </c>
    </row>
    <row r="19" spans="1:8" ht="15.75" thickBot="1" x14ac:dyDescent="0.3">
      <c r="A19" s="87" t="s">
        <v>19</v>
      </c>
      <c r="B19" s="88"/>
      <c r="C19" s="88"/>
      <c r="D19" s="88"/>
      <c r="E19" s="88"/>
      <c r="F19" s="88"/>
      <c r="G19" s="88"/>
      <c r="H19" s="50">
        <f>SUM(H11:H18)</f>
        <v>0</v>
      </c>
    </row>
    <row r="20" spans="1:8" s="65" customFormat="1" ht="18" customHeight="1" thickBot="1" x14ac:dyDescent="0.3">
      <c r="A20" s="89" t="s">
        <v>66</v>
      </c>
      <c r="B20" s="90"/>
      <c r="C20" s="90"/>
      <c r="D20" s="90"/>
      <c r="E20" s="90"/>
      <c r="F20" s="90"/>
      <c r="G20" s="90"/>
      <c r="H20" s="91"/>
    </row>
    <row r="21" spans="1:8" s="1" customFormat="1" ht="31.5" customHeight="1" thickBot="1" x14ac:dyDescent="0.3">
      <c r="A21" s="92" t="s">
        <v>32</v>
      </c>
      <c r="B21" s="93"/>
      <c r="C21" s="93"/>
      <c r="D21" s="31" t="s">
        <v>2</v>
      </c>
      <c r="E21" s="31" t="s">
        <v>16</v>
      </c>
      <c r="F21" s="31" t="s">
        <v>17</v>
      </c>
      <c r="G21" s="31" t="s">
        <v>64</v>
      </c>
      <c r="H21" s="32" t="s">
        <v>18</v>
      </c>
    </row>
    <row r="22" spans="1:8" s="3" customFormat="1" ht="30" x14ac:dyDescent="0.25">
      <c r="A22" s="76" t="s">
        <v>59</v>
      </c>
      <c r="B22" s="94" t="s">
        <v>49</v>
      </c>
      <c r="C22" s="38" t="s">
        <v>47</v>
      </c>
      <c r="D22" s="39">
        <v>50</v>
      </c>
      <c r="E22" s="40">
        <v>28</v>
      </c>
      <c r="F22" s="41">
        <v>19.5</v>
      </c>
      <c r="G22" s="42"/>
      <c r="H22" s="43">
        <f t="shared" ref="H22:H24" si="2">F22*G22</f>
        <v>0</v>
      </c>
    </row>
    <row r="23" spans="1:8" s="3" customFormat="1" ht="23.25" customHeight="1" x14ac:dyDescent="0.25">
      <c r="A23" s="77"/>
      <c r="B23" s="95"/>
      <c r="C23" s="30" t="s">
        <v>48</v>
      </c>
      <c r="D23" s="4">
        <v>70</v>
      </c>
      <c r="E23" s="26">
        <v>24</v>
      </c>
      <c r="F23" s="5">
        <v>23</v>
      </c>
      <c r="G23" s="21"/>
      <c r="H23" s="7">
        <f t="shared" si="2"/>
        <v>0</v>
      </c>
    </row>
    <row r="24" spans="1:8" s="3" customFormat="1" ht="49.5" customHeight="1" thickBot="1" x14ac:dyDescent="0.3">
      <c r="A24" s="77"/>
      <c r="B24" s="96"/>
      <c r="C24" s="44" t="s">
        <v>50</v>
      </c>
      <c r="D24" s="45">
        <v>60</v>
      </c>
      <c r="E24" s="46">
        <v>29.5</v>
      </c>
      <c r="F24" s="47">
        <v>29.5</v>
      </c>
      <c r="G24" s="48"/>
      <c r="H24" s="8">
        <f t="shared" si="2"/>
        <v>0</v>
      </c>
    </row>
    <row r="25" spans="1:8" s="3" customFormat="1" ht="15.75" customHeight="1" thickBot="1" x14ac:dyDescent="0.3">
      <c r="A25" s="81"/>
      <c r="B25" s="51"/>
      <c r="C25" s="44" t="s">
        <v>51</v>
      </c>
      <c r="D25" s="52">
        <v>70</v>
      </c>
      <c r="E25" s="53">
        <v>50</v>
      </c>
      <c r="F25" s="54">
        <v>33.5</v>
      </c>
      <c r="G25" s="55"/>
      <c r="H25" s="50">
        <f>G25*F25</f>
        <v>0</v>
      </c>
    </row>
    <row r="26" spans="1:8" s="3" customFormat="1" ht="30" x14ac:dyDescent="0.25">
      <c r="A26" s="76" t="s">
        <v>60</v>
      </c>
      <c r="B26" s="79" t="s">
        <v>55</v>
      </c>
      <c r="C26" s="38" t="s">
        <v>52</v>
      </c>
      <c r="D26" s="39" t="s">
        <v>62</v>
      </c>
      <c r="E26" s="40">
        <v>3.95</v>
      </c>
      <c r="F26" s="41">
        <v>3.95</v>
      </c>
      <c r="G26" s="42"/>
      <c r="H26" s="43">
        <f t="shared" ref="H26:H31" si="3">F26*G26</f>
        <v>0</v>
      </c>
    </row>
    <row r="27" spans="1:8" s="3" customFormat="1" ht="30" x14ac:dyDescent="0.25">
      <c r="A27" s="77"/>
      <c r="B27" s="80"/>
      <c r="C27" s="30" t="s">
        <v>53</v>
      </c>
      <c r="D27" s="4" t="s">
        <v>62</v>
      </c>
      <c r="E27" s="26">
        <v>3.95</v>
      </c>
      <c r="F27" s="5">
        <v>3.95</v>
      </c>
      <c r="G27" s="21"/>
      <c r="H27" s="7">
        <f t="shared" si="3"/>
        <v>0</v>
      </c>
    </row>
    <row r="28" spans="1:8" s="3" customFormat="1" ht="30.75" thickBot="1" x14ac:dyDescent="0.3">
      <c r="A28" s="77"/>
      <c r="B28" s="81"/>
      <c r="C28" s="49" t="s">
        <v>54</v>
      </c>
      <c r="D28" s="45" t="s">
        <v>62</v>
      </c>
      <c r="E28" s="46">
        <v>3.95</v>
      </c>
      <c r="F28" s="47">
        <v>3.95</v>
      </c>
      <c r="G28" s="48"/>
      <c r="H28" s="8">
        <f t="shared" si="3"/>
        <v>0</v>
      </c>
    </row>
    <row r="29" spans="1:8" s="3" customFormat="1" x14ac:dyDescent="0.25">
      <c r="A29" s="77"/>
      <c r="B29" s="79" t="s">
        <v>61</v>
      </c>
      <c r="C29" s="38" t="s">
        <v>56</v>
      </c>
      <c r="D29" s="39" t="s">
        <v>63</v>
      </c>
      <c r="E29" s="40">
        <v>4.75</v>
      </c>
      <c r="F29" s="41">
        <v>4.75</v>
      </c>
      <c r="G29" s="42"/>
      <c r="H29" s="43">
        <f t="shared" si="3"/>
        <v>0</v>
      </c>
    </row>
    <row r="30" spans="1:8" s="3" customFormat="1" x14ac:dyDescent="0.25">
      <c r="A30" s="77"/>
      <c r="B30" s="80"/>
      <c r="C30" s="30" t="s">
        <v>57</v>
      </c>
      <c r="D30" s="4" t="s">
        <v>63</v>
      </c>
      <c r="E30" s="26">
        <v>4.75</v>
      </c>
      <c r="F30" s="5">
        <v>4.75</v>
      </c>
      <c r="G30" s="21"/>
      <c r="H30" s="7">
        <f t="shared" si="3"/>
        <v>0</v>
      </c>
    </row>
    <row r="31" spans="1:8" s="3" customFormat="1" ht="15.75" thickBot="1" x14ac:dyDescent="0.3">
      <c r="A31" s="78"/>
      <c r="B31" s="81"/>
      <c r="C31" s="49" t="s">
        <v>58</v>
      </c>
      <c r="D31" s="45" t="s">
        <v>63</v>
      </c>
      <c r="E31" s="46">
        <v>4.75</v>
      </c>
      <c r="F31" s="47">
        <v>4.75</v>
      </c>
      <c r="G31" s="48"/>
      <c r="H31" s="8">
        <f t="shared" si="3"/>
        <v>0</v>
      </c>
    </row>
    <row r="32" spans="1:8" s="3" customFormat="1" ht="15.75" thickBot="1" x14ac:dyDescent="0.3">
      <c r="A32" s="82" t="s">
        <v>46</v>
      </c>
      <c r="B32" s="83"/>
      <c r="C32" s="83"/>
      <c r="D32" s="83"/>
      <c r="E32" s="83"/>
      <c r="F32" s="83"/>
      <c r="G32" s="83"/>
      <c r="H32" s="50">
        <f>SUM(H22:H31)</f>
        <v>0</v>
      </c>
    </row>
    <row r="33" spans="1:8" s="3" customFormat="1" ht="16.5" thickBot="1" x14ac:dyDescent="0.3">
      <c r="A33" s="84" t="s">
        <v>67</v>
      </c>
      <c r="B33" s="85"/>
      <c r="C33" s="85"/>
      <c r="D33" s="85"/>
      <c r="E33" s="85"/>
      <c r="F33" s="85"/>
      <c r="G33" s="85"/>
      <c r="H33" s="86"/>
    </row>
    <row r="34" spans="1:8" s="9" customFormat="1" ht="32.25" customHeight="1" x14ac:dyDescent="0.25">
      <c r="A34" s="28"/>
      <c r="B34" s="20"/>
      <c r="C34" s="20" t="s">
        <v>21</v>
      </c>
      <c r="D34" s="20" t="s">
        <v>22</v>
      </c>
      <c r="E34" s="20" t="s">
        <v>16</v>
      </c>
      <c r="F34" s="20" t="s">
        <v>17</v>
      </c>
      <c r="G34" s="20" t="s">
        <v>64</v>
      </c>
      <c r="H34" s="29" t="s">
        <v>18</v>
      </c>
    </row>
    <row r="35" spans="1:8" ht="15.75" x14ac:dyDescent="0.25">
      <c r="A35" s="68" t="s">
        <v>69</v>
      </c>
      <c r="B35" s="69" t="s">
        <v>23</v>
      </c>
      <c r="C35" s="6" t="s">
        <v>6</v>
      </c>
      <c r="D35" s="4">
        <v>170</v>
      </c>
      <c r="E35" s="26">
        <v>3.5</v>
      </c>
      <c r="F35" s="5">
        <v>2.5</v>
      </c>
      <c r="G35" s="21"/>
      <c r="H35" s="7">
        <f t="shared" ref="H35:H44" si="4">F35*G35</f>
        <v>0</v>
      </c>
    </row>
    <row r="36" spans="1:8" ht="15.75" x14ac:dyDescent="0.25">
      <c r="A36" s="68"/>
      <c r="B36" s="69"/>
      <c r="C36" s="6" t="s">
        <v>7</v>
      </c>
      <c r="D36" s="4">
        <v>170</v>
      </c>
      <c r="E36" s="26">
        <v>3.5</v>
      </c>
      <c r="F36" s="5">
        <v>2.5</v>
      </c>
      <c r="G36" s="21"/>
      <c r="H36" s="7">
        <f t="shared" si="4"/>
        <v>0</v>
      </c>
    </row>
    <row r="37" spans="1:8" ht="15.75" x14ac:dyDescent="0.25">
      <c r="A37" s="68"/>
      <c r="B37" s="69"/>
      <c r="C37" s="6" t="s">
        <v>8</v>
      </c>
      <c r="D37" s="4">
        <v>170</v>
      </c>
      <c r="E37" s="26">
        <v>3.5</v>
      </c>
      <c r="F37" s="5">
        <v>2.5</v>
      </c>
      <c r="G37" s="21"/>
      <c r="H37" s="7">
        <f t="shared" si="4"/>
        <v>0</v>
      </c>
    </row>
    <row r="38" spans="1:8" ht="15.75" x14ac:dyDescent="0.25">
      <c r="A38" s="68"/>
      <c r="B38" s="69"/>
      <c r="C38" s="6" t="s">
        <v>9</v>
      </c>
      <c r="D38" s="4">
        <v>170</v>
      </c>
      <c r="E38" s="26">
        <v>3.5</v>
      </c>
      <c r="F38" s="5">
        <v>2.5</v>
      </c>
      <c r="G38" s="21"/>
      <c r="H38" s="7">
        <f t="shared" si="4"/>
        <v>0</v>
      </c>
    </row>
    <row r="39" spans="1:8" ht="15.75" x14ac:dyDescent="0.25">
      <c r="A39" s="68"/>
      <c r="B39" s="69"/>
      <c r="C39" s="6" t="s">
        <v>10</v>
      </c>
      <c r="D39" s="4">
        <v>170</v>
      </c>
      <c r="E39" s="26">
        <v>3.5</v>
      </c>
      <c r="F39" s="5">
        <v>2.5</v>
      </c>
      <c r="G39" s="21"/>
      <c r="H39" s="7">
        <f t="shared" si="4"/>
        <v>0</v>
      </c>
    </row>
    <row r="40" spans="1:8" ht="15.75" x14ac:dyDescent="0.25">
      <c r="A40" s="68"/>
      <c r="B40" s="69"/>
      <c r="C40" s="6" t="s">
        <v>11</v>
      </c>
      <c r="D40" s="4">
        <v>170</v>
      </c>
      <c r="E40" s="26">
        <v>3.5</v>
      </c>
      <c r="F40" s="5">
        <v>2.5</v>
      </c>
      <c r="G40" s="21"/>
      <c r="H40" s="7">
        <f t="shared" si="4"/>
        <v>0</v>
      </c>
    </row>
    <row r="41" spans="1:8" ht="15.75" x14ac:dyDescent="0.25">
      <c r="A41" s="68"/>
      <c r="B41" s="69"/>
      <c r="C41" s="6" t="s">
        <v>12</v>
      </c>
      <c r="D41" s="4">
        <v>170</v>
      </c>
      <c r="E41" s="26">
        <v>3.5</v>
      </c>
      <c r="F41" s="5">
        <v>2.5</v>
      </c>
      <c r="G41" s="21"/>
      <c r="H41" s="7">
        <f t="shared" si="4"/>
        <v>0</v>
      </c>
    </row>
    <row r="42" spans="1:8" ht="15.75" x14ac:dyDescent="0.25">
      <c r="A42" s="68"/>
      <c r="B42" s="69"/>
      <c r="C42" s="6" t="s">
        <v>13</v>
      </c>
      <c r="D42" s="4">
        <v>170</v>
      </c>
      <c r="E42" s="26">
        <v>3.5</v>
      </c>
      <c r="F42" s="5">
        <v>2.5</v>
      </c>
      <c r="G42" s="21"/>
      <c r="H42" s="7">
        <f t="shared" si="4"/>
        <v>0</v>
      </c>
    </row>
    <row r="43" spans="1:8" ht="15.75" x14ac:dyDescent="0.25">
      <c r="A43" s="68"/>
      <c r="B43" s="69"/>
      <c r="C43" s="6" t="s">
        <v>14</v>
      </c>
      <c r="D43" s="4">
        <v>170</v>
      </c>
      <c r="E43" s="26">
        <v>3.5</v>
      </c>
      <c r="F43" s="5">
        <v>2.5</v>
      </c>
      <c r="G43" s="21"/>
      <c r="H43" s="7">
        <f t="shared" si="4"/>
        <v>0</v>
      </c>
    </row>
    <row r="44" spans="1:8" ht="15.75" x14ac:dyDescent="0.25">
      <c r="A44" s="68"/>
      <c r="B44" s="69"/>
      <c r="C44" s="6" t="s">
        <v>15</v>
      </c>
      <c r="D44" s="4">
        <v>170</v>
      </c>
      <c r="E44" s="26">
        <v>3.5</v>
      </c>
      <c r="F44" s="5">
        <v>2.5</v>
      </c>
      <c r="G44" s="21"/>
      <c r="H44" s="7">
        <f t="shared" si="4"/>
        <v>0</v>
      </c>
    </row>
    <row r="45" spans="1:8" ht="15.75" thickBot="1" x14ac:dyDescent="0.3">
      <c r="A45" s="70" t="s">
        <v>20</v>
      </c>
      <c r="B45" s="71"/>
      <c r="C45" s="71"/>
      <c r="D45" s="71"/>
      <c r="E45" s="71"/>
      <c r="F45" s="71"/>
      <c r="G45" s="71"/>
      <c r="H45" s="8">
        <f>SUM(H35:H44)</f>
        <v>0</v>
      </c>
    </row>
    <row r="46" spans="1:8" ht="15.75" x14ac:dyDescent="0.25">
      <c r="A46" s="72" t="s">
        <v>68</v>
      </c>
      <c r="B46" s="73"/>
      <c r="C46" s="73"/>
      <c r="D46" s="73"/>
      <c r="E46" s="73"/>
      <c r="F46" s="73"/>
      <c r="G46" s="73"/>
      <c r="H46" s="27">
        <f>H45+H19+H32</f>
        <v>0</v>
      </c>
    </row>
    <row r="47" spans="1:8" ht="15.75" thickBot="1" x14ac:dyDescent="0.3">
      <c r="A47" s="74" t="s">
        <v>24</v>
      </c>
      <c r="B47" s="75"/>
      <c r="C47" s="75"/>
      <c r="D47" s="75"/>
      <c r="E47" s="75"/>
      <c r="F47" s="75"/>
      <c r="G47" s="75"/>
      <c r="H47" s="8">
        <f>H46-((E11*G11)+(E12*G12)+(E15*G15)+(E16*G16)+(E17*G17)+(E18*G18)+(E35*G35)+(E36*G36)+(E37*G37)+(E38*G38)+(E39*G39)+(E40*G40)+(E41*G41)+(E42*G42)+(E43*G43)+(E44*G44)+(E13*G13)+(E14*G14)+(E22*G22)+(E23*G23)+(E24*G24)+(E25*G25)+(E26*G26)+(E27*G27)+(E28*G28)+(E29*G29)+(E30*G30)+(E31*G31))</f>
        <v>0</v>
      </c>
    </row>
    <row r="49" spans="1:8" x14ac:dyDescent="0.25">
      <c r="A49" s="66" t="s">
        <v>33</v>
      </c>
      <c r="B49" s="66"/>
      <c r="C49" s="66"/>
      <c r="D49" s="66"/>
      <c r="E49" s="66"/>
      <c r="F49" s="66"/>
      <c r="G49" s="66"/>
      <c r="H49" s="66"/>
    </row>
    <row r="50" spans="1:8" x14ac:dyDescent="0.25">
      <c r="A50" s="66" t="s">
        <v>37</v>
      </c>
      <c r="B50" s="66"/>
      <c r="C50" s="66"/>
      <c r="D50" s="66"/>
      <c r="E50" s="66"/>
      <c r="F50" s="66"/>
      <c r="G50" s="66"/>
      <c r="H50" s="66"/>
    </row>
    <row r="51" spans="1:8" x14ac:dyDescent="0.25">
      <c r="A51" s="66" t="s">
        <v>34</v>
      </c>
      <c r="B51" s="66"/>
      <c r="C51" s="66"/>
      <c r="D51" s="66"/>
      <c r="E51" s="66"/>
      <c r="F51" s="66"/>
      <c r="G51" s="66"/>
      <c r="H51" s="66"/>
    </row>
    <row r="52" spans="1:8" ht="15" customHeight="1" x14ac:dyDescent="0.25">
      <c r="A52" s="67" t="s">
        <v>35</v>
      </c>
      <c r="B52" s="67"/>
      <c r="C52" s="67"/>
      <c r="D52" s="67"/>
      <c r="E52" s="67"/>
      <c r="F52" s="67"/>
      <c r="G52" s="67"/>
      <c r="H52" s="67"/>
    </row>
  </sheetData>
  <mergeCells count="32">
    <mergeCell ref="C1:H1"/>
    <mergeCell ref="C2:H2"/>
    <mergeCell ref="C3:H3"/>
    <mergeCell ref="B6:C6"/>
    <mergeCell ref="D6:E6"/>
    <mergeCell ref="B7:C7"/>
    <mergeCell ref="D7:E7"/>
    <mergeCell ref="A9:H9"/>
    <mergeCell ref="A10:C10"/>
    <mergeCell ref="A11:A17"/>
    <mergeCell ref="B11:B13"/>
    <mergeCell ref="B14:B15"/>
    <mergeCell ref="B16:B17"/>
    <mergeCell ref="A19:G19"/>
    <mergeCell ref="A20:H20"/>
    <mergeCell ref="A21:C21"/>
    <mergeCell ref="A22:A25"/>
    <mergeCell ref="B22:B24"/>
    <mergeCell ref="A26:A31"/>
    <mergeCell ref="B26:B28"/>
    <mergeCell ref="B29:B31"/>
    <mergeCell ref="A32:G32"/>
    <mergeCell ref="A33:H33"/>
    <mergeCell ref="A49:H49"/>
    <mergeCell ref="A50:H50"/>
    <mergeCell ref="A51:H51"/>
    <mergeCell ref="A52:H52"/>
    <mergeCell ref="A35:A44"/>
    <mergeCell ref="B35:B44"/>
    <mergeCell ref="A45:G45"/>
    <mergeCell ref="A46:G46"/>
    <mergeCell ref="A47:G47"/>
  </mergeCells>
  <hyperlinks>
    <hyperlink ref="C11" r:id="rId1" xr:uid="{5494DD4F-DADA-4F0D-A0B9-0C9C7EEC2F85}"/>
    <hyperlink ref="C12" r:id="rId2" display="Malbec Dino" xr:uid="{91EF16EE-775F-4E23-81A6-C207D77D457A}"/>
    <hyperlink ref="C13" r:id="rId3" display="AOP ROUGE BORDEAUX LA CABANE DE SAGUET 2018" xr:uid="{4229DA60-43C5-49A8-B41C-C6E76CEBA9B9}"/>
    <hyperlink ref="C14" r:id="rId4" xr:uid="{D4CB0261-472E-403F-9DC2-5EA4A78BAF88}"/>
    <hyperlink ref="C15" r:id="rId5" xr:uid="{BA4C42B3-CAAF-4B40-92CF-F04298825862}"/>
    <hyperlink ref="C17" r:id="rId6" xr:uid="{8DA0ECA1-2408-4A6F-9AFC-A0F4F05BBF32}"/>
    <hyperlink ref="C18" r:id="rId7" xr:uid="{7B1245DA-28C5-40F3-AD10-C26DB47D98D1}"/>
    <hyperlink ref="C22" r:id="rId8" xr:uid="{9353656B-ED77-41AA-B822-3D95ED25BE71}"/>
    <hyperlink ref="C23" r:id="rId9" xr:uid="{C2D93F3E-96BF-4BF6-9A71-D764154A9838}"/>
    <hyperlink ref="C24" r:id="rId10" xr:uid="{4A5AE9CF-6692-402A-8CC6-1B0C346A26D5}"/>
    <hyperlink ref="C25" r:id="rId11" xr:uid="{3A9DEF8D-2427-4B6A-9629-27092A6659E4}"/>
    <hyperlink ref="C26" r:id="rId12" display="Crousty Breizh" xr:uid="{5D3B05D7-092F-45C3-A731-E41B0F3D7C0B}"/>
    <hyperlink ref="C27" r:id="rId13" display="Crousty Breizh" xr:uid="{B3592351-F15D-4CFB-A417-861A03BD4F0D}"/>
    <hyperlink ref="C28" r:id="rId14" display="Crousty Breizh" xr:uid="{D1A00AC4-E645-4C45-AD0A-DFB5CBC18908}"/>
    <hyperlink ref="C29" r:id="rId15" xr:uid="{FA3BA7E9-7BE4-40A4-81ED-3A5D4C1DE0A5}"/>
    <hyperlink ref="C30" r:id="rId16" xr:uid="{8F1112F5-1A0E-41B1-8E84-23DD6CB26C88}"/>
    <hyperlink ref="C31" r:id="rId17" xr:uid="{B62DFAD5-1DCA-45DB-BBA7-27E23434D169}"/>
  </hyperlinks>
  <pageMargins left="0.7" right="0.7" top="0.75" bottom="0.75" header="0.3" footer="0.3"/>
  <pageSetup paperSize="9"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Lesage</dc:creator>
  <cp:lastModifiedBy>Loic Lesage</cp:lastModifiedBy>
  <cp:lastPrinted>2022-05-12T13:55:03Z</cp:lastPrinted>
  <dcterms:created xsi:type="dcterms:W3CDTF">2021-06-03T16:03:29Z</dcterms:created>
  <dcterms:modified xsi:type="dcterms:W3CDTF">2022-05-12T14:37:54Z</dcterms:modified>
</cp:coreProperties>
</file>